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HAP\Books\Gapenski &amp; Pink Cases 5e (2254)\Acquisitions\Instructors Resources\Excel models -- student version -- for book companion\"/>
    </mc:Choice>
  </mc:AlternateContent>
  <bookViews>
    <workbookView xWindow="120" yWindow="90" windowWidth="8220" windowHeight="6225"/>
  </bookViews>
  <sheets>
    <sheet name="CASE26" sheetId="1" r:id="rId1"/>
  </sheets>
  <definedNames>
    <definedName name="_xlnm.Print_Area" localSheetId="0">CASE26!$A$22:$F$56</definedName>
  </definedNames>
  <calcPr calcId="152511" calcMode="autoNoTable" iterate="1" iterateCount="1" iterateDelta="0"/>
</workbook>
</file>

<file path=xl/calcChain.xml><?xml version="1.0" encoding="utf-8"?>
<calcChain xmlns="http://schemas.openxmlformats.org/spreadsheetml/2006/main">
  <c r="A2" i="1" l="1"/>
  <c r="B80" i="1" l="1"/>
  <c r="B85" i="1" s="1"/>
  <c r="B93" i="1" s="1"/>
  <c r="B96" i="1" s="1"/>
  <c r="B81" i="1"/>
  <c r="C82" i="1"/>
  <c r="D82" i="1" s="1"/>
  <c r="C83" i="1"/>
  <c r="C94" i="1"/>
  <c r="D94" i="1"/>
  <c r="E94" i="1" s="1"/>
  <c r="F94" i="1" s="1"/>
  <c r="G94" i="1" s="1"/>
  <c r="C66" i="1"/>
  <c r="D66" i="1"/>
  <c r="E66" i="1" s="1"/>
  <c r="C67" i="1"/>
  <c r="D67" i="1" s="1"/>
  <c r="E67" i="1" s="1"/>
  <c r="F67" i="1" s="1"/>
  <c r="G67" i="1" s="1"/>
  <c r="B64" i="1"/>
  <c r="B69" i="1" s="1"/>
  <c r="B65" i="1"/>
  <c r="C120" i="1"/>
  <c r="C122" i="1"/>
  <c r="B119" i="1"/>
  <c r="B117" i="1"/>
  <c r="B118" i="1"/>
  <c r="D120" i="1"/>
  <c r="D122" i="1" s="1"/>
  <c r="D83" i="1"/>
  <c r="E83" i="1" s="1"/>
  <c r="F83" i="1" s="1"/>
  <c r="G83" i="1" s="1"/>
  <c r="C69" i="1"/>
  <c r="B122" i="1" l="1"/>
  <c r="E69" i="1"/>
  <c r="F66" i="1"/>
  <c r="D85" i="1"/>
  <c r="D93" i="1" s="1"/>
  <c r="D96" i="1" s="1"/>
  <c r="E82" i="1"/>
  <c r="D69" i="1"/>
  <c r="C85" i="1"/>
  <c r="E120" i="1"/>
  <c r="B105" i="1"/>
  <c r="B108" i="1" s="1"/>
  <c r="D106" i="1" l="1"/>
  <c r="D108" i="1" s="1"/>
  <c r="G66" i="1"/>
  <c r="G69" i="1" s="1"/>
  <c r="F69" i="1"/>
  <c r="E122" i="1"/>
  <c r="F120" i="1"/>
  <c r="C93" i="1"/>
  <c r="C96" i="1" s="1"/>
  <c r="E85" i="1"/>
  <c r="E93" i="1" s="1"/>
  <c r="E96" i="1" s="1"/>
  <c r="E106" i="1" s="1"/>
  <c r="E108" i="1" s="1"/>
  <c r="F82" i="1"/>
  <c r="C106" i="1" l="1"/>
  <c r="C108" i="1" s="1"/>
  <c r="B71" i="1"/>
  <c r="F26" i="1" s="1"/>
  <c r="B72" i="1"/>
  <c r="F27" i="1" s="1"/>
  <c r="G82" i="1"/>
  <c r="G85" i="1" s="1"/>
  <c r="G93" i="1" s="1"/>
  <c r="G96" i="1" s="1"/>
  <c r="G106" i="1" s="1"/>
  <c r="G108" i="1" s="1"/>
  <c r="F85" i="1"/>
  <c r="G120" i="1"/>
  <c r="G122" i="1" s="1"/>
  <c r="F122" i="1"/>
  <c r="B124" i="1" s="1"/>
  <c r="F42" i="1" s="1"/>
  <c r="F93" i="1" l="1"/>
  <c r="F96" i="1" s="1"/>
  <c r="B88" i="1"/>
  <c r="F33" i="1" s="1"/>
  <c r="B87" i="1"/>
  <c r="F32" i="1" s="1"/>
  <c r="F106" i="1" l="1"/>
  <c r="F108" i="1" s="1"/>
  <c r="B98" i="1"/>
  <c r="G32" i="1" s="1"/>
  <c r="B99" i="1"/>
  <c r="G33" i="1" s="1"/>
  <c r="B110" i="1" l="1"/>
  <c r="F37" i="1" s="1"/>
  <c r="B111" i="1"/>
  <c r="F38" i="1" s="1"/>
</calcChain>
</file>

<file path=xl/sharedStrings.xml><?xml version="1.0" encoding="utf-8"?>
<sst xmlns="http://schemas.openxmlformats.org/spreadsheetml/2006/main" count="120" uniqueCount="79">
  <si>
    <t>INPUT DATA:</t>
  </si>
  <si>
    <t>MODEL-GENERATED DATA:</t>
  </si>
  <si>
    <t>END</t>
  </si>
  <si>
    <t>When this is done, any error cells will be corrected and the base case solution will appear.</t>
  </si>
  <si>
    <t>Note that the model does not contain any risk analyses, so students will have to create</t>
  </si>
  <si>
    <t>(charts) as needed to present their results.</t>
  </si>
  <si>
    <t>Other Data:</t>
  </si>
  <si>
    <t>Water</t>
  </si>
  <si>
    <t>Solid</t>
  </si>
  <si>
    <t>Perfusion</t>
  </si>
  <si>
    <t>State</t>
  </si>
  <si>
    <t>Year 0</t>
  </si>
  <si>
    <t>Year 1</t>
  </si>
  <si>
    <t>Year 2</t>
  </si>
  <si>
    <t>Year 3</t>
  </si>
  <si>
    <t>Year 4</t>
  </si>
  <si>
    <t>Year 5</t>
  </si>
  <si>
    <t xml:space="preserve">  Computer workstation</t>
  </si>
  <si>
    <t xml:space="preserve">  Labor costs</t>
  </si>
  <si>
    <t>Volume, Revenue, and Operating  Cost Data per Test:</t>
  </si>
  <si>
    <t xml:space="preserve">  Volume</t>
  </si>
  <si>
    <t xml:space="preserve">  Net revenue</t>
  </si>
  <si>
    <t>Backfill Data:</t>
  </si>
  <si>
    <t xml:space="preserve">  Volume (bed days)</t>
  </si>
  <si>
    <t>Computer workstation</t>
  </si>
  <si>
    <t xml:space="preserve">  Project cost of capital</t>
  </si>
  <si>
    <t>Net revenue</t>
  </si>
  <si>
    <t>Variable costs</t>
  </si>
  <si>
    <t>Catheters</t>
  </si>
  <si>
    <t>Net cash flow</t>
  </si>
  <si>
    <t>Net present value (NPV)</t>
  </si>
  <si>
    <t>Internal rate of return (IRR)</t>
  </si>
  <si>
    <t xml:space="preserve">  Inflation rate (for all)</t>
  </si>
  <si>
    <t xml:space="preserve">  Catheters (9)</t>
  </si>
  <si>
    <t xml:space="preserve">             KEY OUTPUT:</t>
  </si>
  <si>
    <t>Water Perfusion Technology:</t>
  </si>
  <si>
    <t xml:space="preserve">    NPV</t>
  </si>
  <si>
    <t xml:space="preserve">    IRR</t>
  </si>
  <si>
    <t>New System Using Water Perfusion Technology:</t>
  </si>
  <si>
    <t>This case illustrates the analysis of (1) alternative technologies and (2) a simple replacement</t>
  </si>
  <si>
    <t>decision.</t>
  </si>
  <si>
    <t xml:space="preserve">  Market value of serviceable</t>
  </si>
  <si>
    <t xml:space="preserve">     (second) workstation</t>
  </si>
  <si>
    <t>Replace Second System with Water Perfusion Technology System:</t>
  </si>
  <si>
    <t>Incremental cost</t>
  </si>
  <si>
    <t>Incremental op. cash flows</t>
  </si>
  <si>
    <t>Incremental SS Versus WP with Backfill:</t>
  </si>
  <si>
    <t>Old machine salvage value</t>
  </si>
  <si>
    <t xml:space="preserve">    New system</t>
  </si>
  <si>
    <t>Plus: Backfill cash flow</t>
  </si>
  <si>
    <t>Variable cost savings</t>
  </si>
  <si>
    <t>associated with the two alternatives at hand.</t>
  </si>
  <si>
    <t xml:space="preserve">   Competing Technologies with Backfill</t>
  </si>
  <si>
    <t>Capital (Equipment) Cost Data:</t>
  </si>
  <si>
    <t xml:space="preserve">  Medical supply costs:</t>
  </si>
  <si>
    <t xml:space="preserve">  Administrative supply costs</t>
  </si>
  <si>
    <t xml:space="preserve">  Contribution margin:</t>
  </si>
  <si>
    <t xml:space="preserve">    Per motility test bed-day</t>
  </si>
  <si>
    <t xml:space="preserve">    Per medicine bed-day</t>
  </si>
  <si>
    <t xml:space="preserve">    Current WP system</t>
  </si>
  <si>
    <t>New System Using Solid State Technology:</t>
  </si>
  <si>
    <t xml:space="preserve">   Without Backfill Effects:</t>
  </si>
  <si>
    <t xml:space="preserve">   With Backfill Effects:</t>
  </si>
  <si>
    <t>Net cash flow w/o backfill</t>
  </si>
  <si>
    <t>Solid State Technology:</t>
  </si>
  <si>
    <t>W/O Backfill</t>
  </si>
  <si>
    <t>W/ Backfill</t>
  </si>
  <si>
    <t>Replace Second System:</t>
  </si>
  <si>
    <t>Combined (Incremental) Analysis of Solid-State Versus Water Perfusion Technology</t>
  </si>
  <si>
    <t>The worksheet has a single input section, but it has separate models that analyze the cash flows</t>
  </si>
  <si>
    <t xml:space="preserve">                   Student Version</t>
  </si>
  <si>
    <t>CASE 27</t>
  </si>
  <si>
    <t xml:space="preserve">      JONES MEMORIAL HOSPITAL</t>
  </si>
  <si>
    <t>Copyright 2014 Health Administration Press</t>
  </si>
  <si>
    <t>the existing MODEL-GENERATED DATA section. However, all values in the student version</t>
  </si>
  <si>
    <t>INPUT DATA section have been replaced with zeros. Thus, students must determine</t>
  </si>
  <si>
    <r>
      <t xml:space="preserve">the appropriate input values and enter them into the model. These cells are colored </t>
    </r>
    <r>
      <rPr>
        <b/>
        <sz val="12"/>
        <color indexed="10"/>
        <rFont val="Arial"/>
        <family val="2"/>
      </rPr>
      <t>red</t>
    </r>
    <r>
      <rPr>
        <sz val="12"/>
        <rFont val="Arial"/>
        <family val="2"/>
      </rPr>
      <t>.</t>
    </r>
  </si>
  <si>
    <r>
      <t>their own</t>
    </r>
    <r>
      <rPr>
        <b/>
        <sz val="12"/>
        <rFont val="Arial"/>
        <family val="2"/>
      </rPr>
      <t xml:space="preserve"> if required by the case</t>
    </r>
    <r>
      <rPr>
        <sz val="12"/>
        <rFont val="Arial"/>
        <family val="2"/>
      </rPr>
      <t>. Furthermore, students must create their own graphics</t>
    </r>
  </si>
  <si>
    <t>The model consists of a complete base case analysis—no changes need to be made 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</si>
</sst>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#,##0_);\(&quot;$&quot;#,##0\)"/>
    <numFmt numFmtId="164" formatCode="0.0%"/>
    <numFmt numFmtId="165" formatCode="mm/dd/yy"/>
    <numFmt numFmtId="166" formatCode="&quot;$&quot;#,##0"/>
  </numFmts>
  <fonts count="10" x14ac:knownFonts="1">
    <font>
      <sz val="12"/>
      <name val="Arial"/>
    </font>
    <font>
      <sz val="12"/>
      <color indexed="12"/>
      <name val="Arial"/>
      <family val="2"/>
    </font>
    <font>
      <sz val="12"/>
      <color indexed="61"/>
      <name val="Arial"/>
      <family val="2"/>
    </font>
    <font>
      <sz val="12"/>
      <color indexed="10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sz val="12"/>
      <name val="Arial"/>
      <family val="2"/>
    </font>
    <font>
      <sz val="10"/>
      <name val="Arial"/>
    </font>
    <font>
      <u val="singleAccounting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1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2" borderId="0"/>
    <xf numFmtId="9" fontId="8" fillId="0" borderId="0" applyFont="0" applyFill="0" applyBorder="0" applyAlignment="0" applyProtection="0"/>
  </cellStyleXfs>
  <cellXfs count="40">
    <xf numFmtId="0" fontId="0" fillId="2" borderId="0" xfId="0" applyNumberFormat="1"/>
    <xf numFmtId="0" fontId="1" fillId="2" borderId="0" xfId="0" applyNumberFormat="1" applyFont="1" applyProtection="1">
      <protection locked="0"/>
    </xf>
    <xf numFmtId="0" fontId="2" fillId="2" borderId="0" xfId="0" applyNumberFormat="1" applyFont="1" applyProtection="1">
      <protection locked="0"/>
    </xf>
    <xf numFmtId="0" fontId="7" fillId="2" borderId="0" xfId="0" applyNumberFormat="1" applyFont="1" applyProtection="1">
      <protection locked="0"/>
    </xf>
    <xf numFmtId="37" fontId="7" fillId="2" borderId="1" xfId="0" applyNumberFormat="1" applyFont="1" applyBorder="1"/>
    <xf numFmtId="0" fontId="1" fillId="2" borderId="0" xfId="0" applyNumberFormat="1" applyFont="1" applyAlignment="1" applyProtection="1">
      <alignment horizontal="right"/>
      <protection locked="0"/>
    </xf>
    <xf numFmtId="0" fontId="7" fillId="2" borderId="0" xfId="0" applyNumberFormat="1" applyFont="1"/>
    <xf numFmtId="0" fontId="7" fillId="2" borderId="2" xfId="0" applyNumberFormat="1" applyFont="1" applyBorder="1"/>
    <xf numFmtId="0" fontId="7" fillId="2" borderId="0" xfId="0" applyFont="1" applyAlignment="1">
      <alignment horizontal="left" vertical="center"/>
    </xf>
    <xf numFmtId="0" fontId="7" fillId="2" borderId="0" xfId="0" applyFont="1" applyAlignment="1">
      <alignment horizontal="center" vertical="center"/>
    </xf>
    <xf numFmtId="0" fontId="9" fillId="2" borderId="0" xfId="0" applyFont="1" applyAlignment="1">
      <alignment horizontal="center" vertical="center"/>
    </xf>
    <xf numFmtId="5" fontId="7" fillId="2" borderId="0" xfId="0" applyNumberFormat="1" applyFont="1" applyAlignment="1">
      <alignment vertical="center"/>
    </xf>
    <xf numFmtId="37" fontId="7" fillId="2" borderId="0" xfId="0" applyNumberFormat="1" applyFont="1" applyAlignment="1">
      <alignment vertical="center"/>
    </xf>
    <xf numFmtId="0" fontId="7" fillId="2" borderId="0" xfId="0" applyFont="1"/>
    <xf numFmtId="5" fontId="7" fillId="2" borderId="0" xfId="0" applyNumberFormat="1" applyFont="1"/>
    <xf numFmtId="5" fontId="3" fillId="2" borderId="0" xfId="0" applyNumberFormat="1" applyFont="1" applyAlignment="1">
      <alignment vertical="center"/>
    </xf>
    <xf numFmtId="37" fontId="3" fillId="2" borderId="0" xfId="0" applyNumberFormat="1" applyFont="1" applyAlignment="1">
      <alignment vertical="center"/>
    </xf>
    <xf numFmtId="164" fontId="3" fillId="2" borderId="0" xfId="0" applyNumberFormat="1" applyFont="1" applyAlignment="1">
      <alignment vertical="center"/>
    </xf>
    <xf numFmtId="5" fontId="7" fillId="2" borderId="1" xfId="0" applyNumberFormat="1" applyFont="1" applyBorder="1" applyAlignment="1">
      <alignment horizontal="center"/>
    </xf>
    <xf numFmtId="5" fontId="7" fillId="2" borderId="1" xfId="0" applyNumberFormat="1" applyFont="1" applyBorder="1"/>
    <xf numFmtId="5" fontId="7" fillId="2" borderId="3" xfId="0" applyNumberFormat="1" applyFont="1" applyBorder="1"/>
    <xf numFmtId="5" fontId="6" fillId="2" borderId="1" xfId="0" applyNumberFormat="1" applyFont="1" applyBorder="1"/>
    <xf numFmtId="164" fontId="7" fillId="2" borderId="0" xfId="0" applyNumberFormat="1" applyFont="1"/>
    <xf numFmtId="164" fontId="3" fillId="0" borderId="0" xfId="1" applyNumberFormat="1" applyFont="1" applyBorder="1"/>
    <xf numFmtId="37" fontId="7" fillId="2" borderId="1" xfId="0" applyNumberFormat="1" applyFont="1" applyBorder="1" applyAlignment="1">
      <alignment horizontal="right"/>
    </xf>
    <xf numFmtId="5" fontId="7" fillId="2" borderId="0" xfId="0" applyNumberFormat="1" applyFont="1" applyProtection="1">
      <protection locked="0"/>
    </xf>
    <xf numFmtId="164" fontId="7" fillId="2" borderId="0" xfId="0" applyNumberFormat="1" applyFont="1" applyProtection="1">
      <protection locked="0"/>
    </xf>
    <xf numFmtId="166" fontId="3" fillId="2" borderId="0" xfId="0" applyNumberFormat="1" applyFont="1" applyAlignment="1">
      <alignment vertical="center"/>
    </xf>
    <xf numFmtId="164" fontId="7" fillId="2" borderId="1" xfId="0" applyNumberFormat="1" applyFont="1" applyBorder="1"/>
    <xf numFmtId="5" fontId="7" fillId="2" borderId="0" xfId="0" applyNumberFormat="1" applyFont="1" applyBorder="1"/>
    <xf numFmtId="5" fontId="7" fillId="2" borderId="0" xfId="0" applyNumberFormat="1" applyFont="1" applyBorder="1" applyAlignment="1">
      <alignment horizontal="center"/>
    </xf>
    <xf numFmtId="0" fontId="1" fillId="2" borderId="0" xfId="0" applyNumberFormat="1" applyFont="1"/>
    <xf numFmtId="165" fontId="1" fillId="2" borderId="0" xfId="0" applyNumberFormat="1" applyFont="1" applyProtection="1">
      <protection locked="0"/>
    </xf>
    <xf numFmtId="0" fontId="1" fillId="2" borderId="0" xfId="0" quotePrefix="1" applyNumberFormat="1" applyFont="1" applyAlignment="1" applyProtection="1">
      <alignment horizontal="left"/>
      <protection locked="0"/>
    </xf>
    <xf numFmtId="0" fontId="7" fillId="2" borderId="0" xfId="0" quotePrefix="1" applyNumberFormat="1" applyFont="1" applyAlignment="1">
      <alignment horizontal="left"/>
    </xf>
    <xf numFmtId="164" fontId="3" fillId="2" borderId="0" xfId="1" applyNumberFormat="1" applyFont="1" applyFill="1"/>
    <xf numFmtId="5" fontId="3" fillId="2" borderId="0" xfId="0" applyNumberFormat="1" applyFont="1"/>
    <xf numFmtId="0" fontId="0" fillId="2" borderId="1" xfId="0" applyNumberFormat="1" applyBorder="1" applyAlignment="1">
      <alignment horizontal="center"/>
    </xf>
    <xf numFmtId="14" fontId="1" fillId="2" borderId="0" xfId="0" quotePrefix="1" applyNumberFormat="1" applyFont="1" applyAlignment="1" applyProtection="1">
      <alignment horizontal="left"/>
      <protection locked="0"/>
    </xf>
    <xf numFmtId="165" fontId="1" fillId="2" borderId="0" xfId="0" applyNumberFormat="1" applyFont="1" applyAlignment="1" applyProtection="1">
      <alignment horizontal="center" wrapText="1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8"/>
  <sheetViews>
    <sheetView tabSelected="1" showOutlineSymbols="0" zoomScale="87" workbookViewId="0">
      <selection activeCell="L21" sqref="L21"/>
    </sheetView>
  </sheetViews>
  <sheetFormatPr defaultColWidth="10.5546875" defaultRowHeight="15" x14ac:dyDescent="0.2"/>
  <cols>
    <col min="1" max="1" width="23.77734375" customWidth="1"/>
    <col min="2" max="7" width="9.77734375" customWidth="1"/>
  </cols>
  <sheetData>
    <row r="1" spans="1:8" x14ac:dyDescent="0.2">
      <c r="A1" s="1" t="s">
        <v>71</v>
      </c>
      <c r="B1" s="1" t="s">
        <v>70</v>
      </c>
      <c r="D1" s="1"/>
      <c r="E1" s="32"/>
      <c r="G1" s="39" t="s">
        <v>73</v>
      </c>
      <c r="H1" s="39"/>
    </row>
    <row r="2" spans="1:8" x14ac:dyDescent="0.2">
      <c r="A2" s="38">
        <f ca="1">TODAY()</f>
        <v>41564</v>
      </c>
      <c r="B2" s="1"/>
      <c r="C2" s="1"/>
      <c r="D2" s="1"/>
      <c r="E2" s="1"/>
      <c r="G2" s="39"/>
      <c r="H2" s="39"/>
    </row>
    <row r="3" spans="1:8" x14ac:dyDescent="0.2">
      <c r="A3" s="1"/>
      <c r="B3" s="1" t="s">
        <v>72</v>
      </c>
      <c r="C3" s="31"/>
      <c r="D3" s="1"/>
      <c r="E3" s="1"/>
      <c r="F3" s="1"/>
      <c r="G3" s="1"/>
      <c r="H3" s="6"/>
    </row>
    <row r="4" spans="1:8" x14ac:dyDescent="0.2">
      <c r="A4" s="31"/>
      <c r="B4" s="33" t="s">
        <v>52</v>
      </c>
      <c r="C4" s="31"/>
      <c r="D4" s="31"/>
      <c r="E4" s="31"/>
      <c r="F4" s="31"/>
      <c r="G4" s="31"/>
      <c r="H4" s="6"/>
    </row>
    <row r="5" spans="1:8" x14ac:dyDescent="0.2">
      <c r="A5" s="6"/>
      <c r="B5" s="6"/>
      <c r="C5" s="6"/>
      <c r="D5" s="6"/>
      <c r="E5" s="6"/>
      <c r="F5" s="6"/>
      <c r="G5" s="6"/>
      <c r="H5" s="6"/>
    </row>
    <row r="6" spans="1:8" x14ac:dyDescent="0.2">
      <c r="A6" s="6" t="s">
        <v>39</v>
      </c>
      <c r="B6" s="6"/>
      <c r="C6" s="6"/>
      <c r="D6" s="6"/>
      <c r="E6" s="6"/>
      <c r="F6" s="6"/>
      <c r="G6" s="6"/>
      <c r="H6" s="6"/>
    </row>
    <row r="7" spans="1:8" x14ac:dyDescent="0.2">
      <c r="A7" s="6" t="s">
        <v>40</v>
      </c>
      <c r="B7" s="6"/>
      <c r="C7" s="6"/>
      <c r="D7" s="6"/>
      <c r="E7" s="6"/>
      <c r="F7" s="6"/>
      <c r="G7" s="6"/>
      <c r="H7" s="6"/>
    </row>
    <row r="8" spans="1:8" x14ac:dyDescent="0.2">
      <c r="A8" s="6"/>
      <c r="B8" s="6"/>
      <c r="C8" s="6"/>
      <c r="D8" s="6"/>
      <c r="E8" s="6"/>
      <c r="F8" s="6"/>
      <c r="G8" s="6"/>
      <c r="H8" s="6"/>
    </row>
    <row r="9" spans="1:8" x14ac:dyDescent="0.2">
      <c r="A9" s="6" t="s">
        <v>69</v>
      </c>
      <c r="B9" s="6"/>
      <c r="C9" s="6"/>
      <c r="D9" s="6"/>
      <c r="E9" s="6"/>
      <c r="F9" s="6"/>
      <c r="G9" s="6"/>
      <c r="H9" s="6"/>
    </row>
    <row r="10" spans="1:8" x14ac:dyDescent="0.2">
      <c r="A10" s="6" t="s">
        <v>51</v>
      </c>
      <c r="B10" s="6"/>
      <c r="C10" s="6"/>
      <c r="D10" s="6"/>
      <c r="E10" s="6"/>
      <c r="F10" s="6"/>
      <c r="G10" s="6"/>
      <c r="H10" s="6"/>
    </row>
    <row r="11" spans="1:8" x14ac:dyDescent="0.2">
      <c r="A11" s="6"/>
      <c r="B11" s="6"/>
      <c r="C11" s="6"/>
      <c r="D11" s="6"/>
      <c r="E11" s="6"/>
      <c r="F11" s="6"/>
      <c r="G11" s="6"/>
      <c r="H11" s="6"/>
    </row>
    <row r="12" spans="1:8" x14ac:dyDescent="0.2">
      <c r="A12" s="6" t="s">
        <v>78</v>
      </c>
      <c r="B12" s="6"/>
      <c r="C12" s="6"/>
      <c r="D12" s="6"/>
      <c r="E12" s="6"/>
      <c r="F12" s="6"/>
      <c r="G12" s="6"/>
      <c r="H12" s="6"/>
    </row>
    <row r="13" spans="1:8" x14ac:dyDescent="0.2">
      <c r="A13" s="6" t="s">
        <v>74</v>
      </c>
      <c r="B13" s="6"/>
      <c r="C13" s="6"/>
      <c r="D13" s="6"/>
      <c r="E13" s="6"/>
      <c r="F13" s="6"/>
      <c r="G13" s="6"/>
      <c r="H13" s="6"/>
    </row>
    <row r="14" spans="1:8" x14ac:dyDescent="0.2">
      <c r="A14" s="6" t="s">
        <v>75</v>
      </c>
      <c r="B14" s="6"/>
      <c r="C14" s="6"/>
      <c r="D14" s="6"/>
      <c r="E14" s="6"/>
      <c r="F14" s="6"/>
      <c r="G14" s="6"/>
      <c r="H14" s="6"/>
    </row>
    <row r="15" spans="1:8" ht="15.75" x14ac:dyDescent="0.25">
      <c r="A15" s="34" t="s">
        <v>76</v>
      </c>
      <c r="B15" s="6"/>
      <c r="C15" s="6"/>
      <c r="D15" s="6"/>
      <c r="E15" s="6"/>
      <c r="F15" s="6"/>
      <c r="G15" s="6"/>
      <c r="H15" s="6"/>
    </row>
    <row r="16" spans="1:8" x14ac:dyDescent="0.2">
      <c r="A16" s="6" t="s">
        <v>3</v>
      </c>
      <c r="B16" s="6"/>
      <c r="C16" s="6"/>
      <c r="D16" s="6"/>
      <c r="E16" s="6"/>
      <c r="F16" s="6"/>
      <c r="G16" s="6"/>
      <c r="H16" s="6"/>
    </row>
    <row r="17" spans="1:8" x14ac:dyDescent="0.2">
      <c r="A17" s="6" t="s">
        <v>4</v>
      </c>
      <c r="B17" s="6"/>
      <c r="C17" s="6"/>
      <c r="D17" s="6"/>
      <c r="E17" s="6"/>
      <c r="F17" s="6"/>
      <c r="G17" s="6"/>
      <c r="H17" s="6"/>
    </row>
    <row r="18" spans="1:8" ht="15.75" x14ac:dyDescent="0.25">
      <c r="A18" s="6" t="s">
        <v>77</v>
      </c>
      <c r="B18" s="6"/>
      <c r="C18" s="6"/>
      <c r="D18" s="6"/>
      <c r="E18" s="6"/>
      <c r="F18" s="6"/>
      <c r="G18" s="6"/>
      <c r="H18" s="6"/>
    </row>
    <row r="19" spans="1:8" x14ac:dyDescent="0.2">
      <c r="A19" s="6" t="s">
        <v>5</v>
      </c>
      <c r="B19" s="6"/>
      <c r="C19" s="6"/>
      <c r="D19" s="6"/>
      <c r="E19" s="6"/>
      <c r="F19" s="6"/>
      <c r="G19" s="6"/>
      <c r="H19" s="6"/>
    </row>
    <row r="20" spans="1:8" ht="15.75" thickBot="1" x14ac:dyDescent="0.25">
      <c r="A20" s="7"/>
      <c r="B20" s="7"/>
      <c r="C20" s="7"/>
      <c r="D20" s="7"/>
      <c r="E20" s="7"/>
      <c r="F20" s="7"/>
      <c r="G20" s="7"/>
      <c r="H20" s="6"/>
    </row>
    <row r="21" spans="1:8" ht="15.75" thickTop="1" x14ac:dyDescent="0.2">
      <c r="A21" s="3"/>
      <c r="B21" s="3"/>
      <c r="C21" s="3"/>
      <c r="D21" s="3"/>
      <c r="E21" s="3"/>
      <c r="F21" s="3"/>
      <c r="G21" s="3"/>
      <c r="H21" s="6"/>
    </row>
    <row r="22" spans="1:8" x14ac:dyDescent="0.2">
      <c r="A22" s="1" t="s">
        <v>0</v>
      </c>
      <c r="B22" s="3"/>
      <c r="C22" s="3"/>
      <c r="D22" s="1" t="s">
        <v>34</v>
      </c>
      <c r="E22" s="6"/>
      <c r="F22" s="6"/>
      <c r="G22" s="6"/>
      <c r="H22" s="6"/>
    </row>
    <row r="23" spans="1:8" x14ac:dyDescent="0.2">
      <c r="A23" s="1"/>
      <c r="B23" s="3"/>
      <c r="C23" s="3"/>
      <c r="D23" s="3"/>
      <c r="E23" s="6"/>
      <c r="F23" s="1"/>
      <c r="G23" s="6"/>
      <c r="H23" s="6"/>
    </row>
    <row r="24" spans="1:8" x14ac:dyDescent="0.2">
      <c r="A24" s="2" t="s">
        <v>53</v>
      </c>
      <c r="B24" s="3"/>
      <c r="C24" s="3"/>
      <c r="D24" s="3"/>
      <c r="E24" s="2" t="s">
        <v>35</v>
      </c>
      <c r="F24" s="1"/>
      <c r="G24" s="6"/>
      <c r="H24" s="6"/>
    </row>
    <row r="25" spans="1:8" x14ac:dyDescent="0.2">
      <c r="A25" s="2"/>
      <c r="B25" s="3"/>
      <c r="C25" s="3"/>
      <c r="D25" s="3"/>
      <c r="E25" s="6"/>
      <c r="F25" s="1"/>
      <c r="G25" s="6"/>
      <c r="H25" s="6"/>
    </row>
    <row r="26" spans="1:8" x14ac:dyDescent="0.2">
      <c r="A26" s="8"/>
      <c r="B26" s="9" t="s">
        <v>7</v>
      </c>
      <c r="C26" s="9" t="s">
        <v>8</v>
      </c>
      <c r="D26" s="3"/>
      <c r="E26" s="13" t="s">
        <v>36</v>
      </c>
      <c r="F26" s="25">
        <f>B71</f>
        <v>0</v>
      </c>
      <c r="G26" s="6"/>
      <c r="H26" s="6"/>
    </row>
    <row r="27" spans="1:8" ht="17.25" x14ac:dyDescent="0.2">
      <c r="A27" s="8"/>
      <c r="B27" s="10" t="s">
        <v>9</v>
      </c>
      <c r="C27" s="10" t="s">
        <v>10</v>
      </c>
      <c r="D27" s="3"/>
      <c r="E27" s="13" t="s">
        <v>37</v>
      </c>
      <c r="F27" s="26" t="e">
        <f>B72</f>
        <v>#NUM!</v>
      </c>
      <c r="G27" s="6"/>
      <c r="H27" s="6"/>
    </row>
    <row r="28" spans="1:8" x14ac:dyDescent="0.2">
      <c r="A28" s="8" t="s">
        <v>17</v>
      </c>
      <c r="B28" s="15">
        <v>0</v>
      </c>
      <c r="C28" s="15">
        <v>0</v>
      </c>
      <c r="D28" s="3"/>
      <c r="E28" s="6"/>
      <c r="F28" s="3"/>
      <c r="G28" s="6"/>
      <c r="H28" s="6"/>
    </row>
    <row r="29" spans="1:8" x14ac:dyDescent="0.2">
      <c r="A29" s="8" t="s">
        <v>33</v>
      </c>
      <c r="B29" s="16">
        <v>0</v>
      </c>
      <c r="C29" s="16">
        <v>0</v>
      </c>
      <c r="D29" s="3"/>
      <c r="E29" s="2" t="s">
        <v>64</v>
      </c>
      <c r="F29" s="1"/>
      <c r="G29" s="6"/>
      <c r="H29" s="6"/>
    </row>
    <row r="30" spans="1:8" x14ac:dyDescent="0.2">
      <c r="A30" s="8"/>
      <c r="B30" s="11"/>
      <c r="C30" s="11"/>
      <c r="D30" s="3"/>
      <c r="E30" s="6"/>
      <c r="F30" s="1"/>
      <c r="G30" s="6"/>
      <c r="H30" s="6"/>
    </row>
    <row r="31" spans="1:8" x14ac:dyDescent="0.2">
      <c r="A31" s="2" t="s">
        <v>19</v>
      </c>
      <c r="B31" s="11"/>
      <c r="C31" s="11"/>
      <c r="D31" s="3"/>
      <c r="F31" s="37" t="s">
        <v>65</v>
      </c>
      <c r="G31" s="37" t="s">
        <v>66</v>
      </c>
    </row>
    <row r="32" spans="1:8" x14ac:dyDescent="0.2">
      <c r="A32" s="8"/>
      <c r="B32" s="11"/>
      <c r="C32" s="11"/>
      <c r="D32" s="3"/>
      <c r="E32" s="13" t="s">
        <v>36</v>
      </c>
      <c r="F32" s="25">
        <f>B87</f>
        <v>0</v>
      </c>
      <c r="G32" s="14">
        <f>B98</f>
        <v>0</v>
      </c>
      <c r="H32" s="6"/>
    </row>
    <row r="33" spans="1:8" x14ac:dyDescent="0.2">
      <c r="A33" s="8" t="s">
        <v>20</v>
      </c>
      <c r="B33" s="16">
        <v>0</v>
      </c>
      <c r="C33" s="16">
        <v>0</v>
      </c>
      <c r="D33" s="3"/>
      <c r="E33" s="13" t="s">
        <v>37</v>
      </c>
      <c r="F33" s="26" t="e">
        <f>B88</f>
        <v>#NUM!</v>
      </c>
      <c r="G33" s="22" t="e">
        <f>B99</f>
        <v>#NUM!</v>
      </c>
      <c r="H33" s="6"/>
    </row>
    <row r="34" spans="1:8" x14ac:dyDescent="0.2">
      <c r="A34" s="8" t="s">
        <v>21</v>
      </c>
      <c r="B34" s="15">
        <v>0</v>
      </c>
      <c r="C34" s="15">
        <v>0</v>
      </c>
      <c r="D34" s="3"/>
      <c r="E34" s="6"/>
      <c r="F34" s="1"/>
      <c r="G34" s="6"/>
      <c r="H34" s="6"/>
    </row>
    <row r="35" spans="1:8" x14ac:dyDescent="0.2">
      <c r="A35" s="8" t="s">
        <v>18</v>
      </c>
      <c r="B35" s="15">
        <v>0</v>
      </c>
      <c r="C35" s="15">
        <v>0</v>
      </c>
      <c r="D35" s="3"/>
      <c r="E35" s="2" t="s">
        <v>46</v>
      </c>
      <c r="F35" s="6"/>
      <c r="G35" s="6"/>
      <c r="H35" s="6"/>
    </row>
    <row r="36" spans="1:8" x14ac:dyDescent="0.2">
      <c r="A36" s="8" t="s">
        <v>54</v>
      </c>
      <c r="B36" s="6"/>
      <c r="C36" s="6"/>
      <c r="D36" s="3"/>
      <c r="E36" s="6"/>
      <c r="F36" s="6"/>
      <c r="G36" s="6"/>
      <c r="H36" s="6"/>
    </row>
    <row r="37" spans="1:8" x14ac:dyDescent="0.2">
      <c r="A37" s="8" t="s">
        <v>59</v>
      </c>
      <c r="B37" s="15">
        <v>0</v>
      </c>
      <c r="C37" s="15"/>
      <c r="D37" s="3"/>
      <c r="E37" s="13" t="s">
        <v>36</v>
      </c>
      <c r="F37" s="25">
        <f>B110</f>
        <v>0</v>
      </c>
      <c r="G37" s="6"/>
      <c r="H37" s="6"/>
    </row>
    <row r="38" spans="1:8" x14ac:dyDescent="0.2">
      <c r="A38" s="8" t="s">
        <v>48</v>
      </c>
      <c r="B38" s="15">
        <v>0</v>
      </c>
      <c r="C38" s="15">
        <v>0</v>
      </c>
      <c r="D38" s="3"/>
      <c r="E38" s="13" t="s">
        <v>37</v>
      </c>
      <c r="F38" s="26" t="e">
        <f>B111</f>
        <v>#NUM!</v>
      </c>
      <c r="G38" s="6"/>
      <c r="H38" s="6"/>
    </row>
    <row r="39" spans="1:8" x14ac:dyDescent="0.2">
      <c r="A39" s="8" t="s">
        <v>55</v>
      </c>
      <c r="B39" s="14"/>
      <c r="C39" s="14"/>
      <c r="D39" s="3"/>
      <c r="E39" s="6"/>
      <c r="F39" s="1"/>
      <c r="G39" s="6"/>
      <c r="H39" s="6"/>
    </row>
    <row r="40" spans="1:8" x14ac:dyDescent="0.2">
      <c r="A40" s="8" t="s">
        <v>59</v>
      </c>
      <c r="B40" s="36">
        <v>0</v>
      </c>
      <c r="C40" s="14"/>
      <c r="D40" s="3"/>
      <c r="E40" s="2" t="s">
        <v>67</v>
      </c>
      <c r="F40" s="6"/>
      <c r="G40" s="6"/>
      <c r="H40" s="6"/>
    </row>
    <row r="41" spans="1:8" x14ac:dyDescent="0.2">
      <c r="A41" s="8" t="s">
        <v>48</v>
      </c>
      <c r="B41" s="15">
        <v>0</v>
      </c>
      <c r="C41" s="15">
        <v>0</v>
      </c>
      <c r="D41" s="3"/>
      <c r="E41" s="2"/>
      <c r="F41" s="6"/>
      <c r="G41" s="6"/>
      <c r="H41" s="6"/>
    </row>
    <row r="42" spans="1:8" x14ac:dyDescent="0.2">
      <c r="A42" s="6"/>
      <c r="B42" s="6"/>
      <c r="C42" s="6"/>
      <c r="D42" s="3"/>
      <c r="E42" s="13" t="s">
        <v>36</v>
      </c>
      <c r="F42" s="25">
        <f>B124</f>
        <v>0</v>
      </c>
      <c r="G42" s="6"/>
      <c r="H42" s="6"/>
    </row>
    <row r="43" spans="1:8" x14ac:dyDescent="0.2">
      <c r="A43" s="2" t="s">
        <v>22</v>
      </c>
      <c r="B43" s="11"/>
      <c r="C43" s="11"/>
      <c r="D43" s="3"/>
      <c r="E43" s="6"/>
      <c r="F43" s="6"/>
      <c r="G43" s="6"/>
      <c r="H43" s="6"/>
    </row>
    <row r="44" spans="1:8" x14ac:dyDescent="0.2">
      <c r="A44" s="2"/>
      <c r="B44" s="11"/>
      <c r="C44" s="11"/>
      <c r="D44" s="3"/>
      <c r="E44" s="6"/>
      <c r="F44" s="6"/>
      <c r="G44" s="6"/>
      <c r="H44" s="6"/>
    </row>
    <row r="45" spans="1:8" x14ac:dyDescent="0.2">
      <c r="A45" s="8" t="s">
        <v>23</v>
      </c>
      <c r="B45" s="12"/>
      <c r="C45" s="16">
        <v>0</v>
      </c>
      <c r="D45" s="3"/>
      <c r="E45" s="6"/>
      <c r="F45" s="6"/>
      <c r="G45" s="6"/>
      <c r="H45" s="6"/>
    </row>
    <row r="46" spans="1:8" x14ac:dyDescent="0.2">
      <c r="A46" s="8" t="s">
        <v>56</v>
      </c>
      <c r="B46" s="11"/>
      <c r="D46" s="3"/>
      <c r="E46" s="6"/>
      <c r="F46" s="6"/>
      <c r="G46" s="6"/>
      <c r="H46" s="6"/>
    </row>
    <row r="47" spans="1:8" x14ac:dyDescent="0.2">
      <c r="A47" t="s">
        <v>57</v>
      </c>
      <c r="B47" s="11"/>
      <c r="C47" s="15">
        <v>0</v>
      </c>
      <c r="D47" s="3"/>
      <c r="E47" s="6"/>
      <c r="F47" s="6"/>
      <c r="G47" s="6"/>
      <c r="H47" s="6"/>
    </row>
    <row r="48" spans="1:8" x14ac:dyDescent="0.2">
      <c r="A48" s="8" t="s">
        <v>58</v>
      </c>
      <c r="B48" s="11"/>
      <c r="C48" s="15">
        <v>0</v>
      </c>
      <c r="D48" s="3"/>
      <c r="E48" s="6"/>
      <c r="F48" s="6"/>
      <c r="G48" s="6"/>
      <c r="H48" s="6"/>
    </row>
    <row r="49" spans="1:8" x14ac:dyDescent="0.2">
      <c r="A49" s="8"/>
      <c r="B49" s="11"/>
      <c r="C49" s="15"/>
      <c r="D49" s="3"/>
      <c r="E49" s="6"/>
      <c r="F49" s="6"/>
      <c r="G49" s="6"/>
      <c r="H49" s="6"/>
    </row>
    <row r="50" spans="1:8" x14ac:dyDescent="0.2">
      <c r="A50" s="2" t="s">
        <v>6</v>
      </c>
      <c r="B50" s="11"/>
      <c r="C50" s="11"/>
      <c r="D50" s="3"/>
      <c r="E50" s="6"/>
      <c r="F50" s="6"/>
      <c r="G50" s="6"/>
      <c r="H50" s="6"/>
    </row>
    <row r="51" spans="1:8" x14ac:dyDescent="0.2">
      <c r="A51" s="2"/>
      <c r="B51" s="11"/>
      <c r="C51" s="11"/>
      <c r="D51" s="3"/>
      <c r="E51" s="6"/>
      <c r="F51" s="6"/>
      <c r="G51" s="6"/>
      <c r="H51" s="6"/>
    </row>
    <row r="52" spans="1:8" x14ac:dyDescent="0.2">
      <c r="A52" s="8" t="s">
        <v>25</v>
      </c>
      <c r="B52" s="23">
        <v>0</v>
      </c>
      <c r="C52" s="35">
        <v>0</v>
      </c>
      <c r="D52" s="3"/>
      <c r="E52" s="6"/>
      <c r="F52" s="6"/>
      <c r="G52" s="6"/>
      <c r="H52" s="6"/>
    </row>
    <row r="53" spans="1:8" x14ac:dyDescent="0.2">
      <c r="A53" s="8" t="s">
        <v>32</v>
      </c>
      <c r="B53" s="17">
        <v>0</v>
      </c>
      <c r="C53" s="6"/>
      <c r="D53" s="3"/>
      <c r="E53" s="6"/>
      <c r="F53" s="1"/>
      <c r="G53" s="6"/>
      <c r="H53" s="6"/>
    </row>
    <row r="54" spans="1:8" x14ac:dyDescent="0.2">
      <c r="A54" s="8" t="s">
        <v>41</v>
      </c>
      <c r="B54" s="27">
        <v>0</v>
      </c>
      <c r="C54" s="17"/>
      <c r="D54" s="3"/>
      <c r="E54" s="6"/>
      <c r="F54" s="6"/>
      <c r="G54" s="6"/>
      <c r="H54" s="6"/>
    </row>
    <row r="55" spans="1:8" x14ac:dyDescent="0.2">
      <c r="A55" s="8" t="s">
        <v>42</v>
      </c>
      <c r="B55" s="17"/>
      <c r="C55" s="17"/>
      <c r="D55" s="3"/>
      <c r="E55" s="6"/>
      <c r="F55" s="1"/>
      <c r="G55" s="6"/>
      <c r="H55" s="6"/>
    </row>
    <row r="56" spans="1:8" x14ac:dyDescent="0.2">
      <c r="A56" s="6"/>
      <c r="B56" s="6"/>
      <c r="C56" s="6"/>
      <c r="D56" s="3"/>
      <c r="E56" s="6"/>
      <c r="F56" s="1"/>
      <c r="G56" s="6"/>
      <c r="H56" s="6"/>
    </row>
    <row r="57" spans="1:8" ht="15.75" thickBot="1" x14ac:dyDescent="0.25">
      <c r="A57" s="7"/>
      <c r="B57" s="7"/>
      <c r="C57" s="7"/>
      <c r="D57" s="7"/>
      <c r="E57" s="7"/>
      <c r="F57" s="7"/>
      <c r="G57" s="7"/>
      <c r="H57" s="6"/>
    </row>
    <row r="58" spans="1:8" ht="15.75" thickTop="1" x14ac:dyDescent="0.2">
      <c r="A58" s="3"/>
      <c r="B58" s="3"/>
      <c r="C58" s="3"/>
      <c r="D58" s="3"/>
      <c r="E58" s="3"/>
      <c r="F58" s="3"/>
      <c r="G58" s="3"/>
      <c r="H58" s="6"/>
    </row>
    <row r="59" spans="1:8" x14ac:dyDescent="0.2">
      <c r="A59" s="1" t="s">
        <v>1</v>
      </c>
      <c r="B59" s="6"/>
      <c r="C59" s="6"/>
      <c r="D59" s="6"/>
      <c r="E59" s="6"/>
      <c r="F59" s="6"/>
      <c r="G59" s="6"/>
      <c r="H59" s="6"/>
    </row>
    <row r="60" spans="1:8" x14ac:dyDescent="0.2">
      <c r="A60" s="1"/>
      <c r="B60" s="6"/>
      <c r="C60" s="6"/>
      <c r="D60" s="6"/>
      <c r="E60" s="6"/>
      <c r="F60" s="6"/>
      <c r="G60" s="6"/>
      <c r="H60" s="6"/>
    </row>
    <row r="61" spans="1:8" x14ac:dyDescent="0.2">
      <c r="A61" s="2" t="s">
        <v>38</v>
      </c>
      <c r="B61" s="6"/>
      <c r="C61" s="6"/>
      <c r="D61" s="6"/>
      <c r="E61" s="6"/>
      <c r="F61" s="6"/>
      <c r="G61" s="3"/>
      <c r="H61" s="6"/>
    </row>
    <row r="62" spans="1:8" x14ac:dyDescent="0.2">
      <c r="A62" s="13"/>
      <c r="B62" s="14"/>
      <c r="C62" s="14"/>
      <c r="D62" s="14"/>
      <c r="E62" s="14"/>
      <c r="F62" s="14"/>
      <c r="G62" s="14"/>
      <c r="H62" s="6"/>
    </row>
    <row r="63" spans="1:8" x14ac:dyDescent="0.2">
      <c r="A63" s="13"/>
      <c r="B63" s="18" t="s">
        <v>11</v>
      </c>
      <c r="C63" s="18" t="s">
        <v>12</v>
      </c>
      <c r="D63" s="18" t="s">
        <v>13</v>
      </c>
      <c r="E63" s="18" t="s">
        <v>14</v>
      </c>
      <c r="F63" s="18" t="s">
        <v>15</v>
      </c>
      <c r="G63" s="18" t="s">
        <v>16</v>
      </c>
      <c r="H63" s="6"/>
    </row>
    <row r="64" spans="1:8" x14ac:dyDescent="0.2">
      <c r="A64" s="13" t="s">
        <v>24</v>
      </c>
      <c r="B64" s="14">
        <f>-B28</f>
        <v>0</v>
      </c>
      <c r="C64" s="14"/>
      <c r="D64" s="14"/>
      <c r="E64" s="14"/>
      <c r="F64" s="14"/>
      <c r="G64" s="14"/>
      <c r="H64" s="6"/>
    </row>
    <row r="65" spans="1:8" x14ac:dyDescent="0.2">
      <c r="A65" s="13" t="s">
        <v>28</v>
      </c>
      <c r="B65" s="14">
        <f>-B29</f>
        <v>0</v>
      </c>
      <c r="C65" s="14"/>
      <c r="D65" s="14"/>
      <c r="E65" s="14"/>
      <c r="F65" s="14"/>
      <c r="G65" s="14"/>
      <c r="H65" s="6"/>
    </row>
    <row r="66" spans="1:8" x14ac:dyDescent="0.2">
      <c r="A66" s="13" t="s">
        <v>26</v>
      </c>
      <c r="B66" s="14"/>
      <c r="C66" s="14">
        <f>B33*B34</f>
        <v>0</v>
      </c>
      <c r="D66" s="14">
        <f t="shared" ref="D66:G67" si="0">C66*(1+$B$53)</f>
        <v>0</v>
      </c>
      <c r="E66" s="14">
        <f t="shared" si="0"/>
        <v>0</v>
      </c>
      <c r="F66" s="14">
        <f t="shared" si="0"/>
        <v>0</v>
      </c>
      <c r="G66" s="14">
        <f t="shared" si="0"/>
        <v>0</v>
      </c>
      <c r="H66" s="6"/>
    </row>
    <row r="67" spans="1:8" x14ac:dyDescent="0.2">
      <c r="A67" s="13" t="s">
        <v>27</v>
      </c>
      <c r="B67" s="19"/>
      <c r="C67" s="4">
        <f>B33*(B35+B38+B41)</f>
        <v>0</v>
      </c>
      <c r="D67" s="4">
        <f t="shared" si="0"/>
        <v>0</v>
      </c>
      <c r="E67" s="4">
        <f t="shared" si="0"/>
        <v>0</v>
      </c>
      <c r="F67" s="4">
        <f t="shared" si="0"/>
        <v>0</v>
      </c>
      <c r="G67" s="4">
        <f t="shared" si="0"/>
        <v>0</v>
      </c>
      <c r="H67" s="6"/>
    </row>
    <row r="68" spans="1:8" x14ac:dyDescent="0.2">
      <c r="A68" s="13"/>
      <c r="B68" s="14"/>
      <c r="C68" s="14"/>
      <c r="D68" s="14"/>
      <c r="E68" s="14"/>
      <c r="F68" s="14"/>
      <c r="G68" s="14"/>
      <c r="H68" s="6"/>
    </row>
    <row r="69" spans="1:8" ht="15.75" thickBot="1" x14ac:dyDescent="0.25">
      <c r="A69" s="13" t="s">
        <v>29</v>
      </c>
      <c r="B69" s="20">
        <f>B64+B65+B66+B67</f>
        <v>0</v>
      </c>
      <c r="C69" s="20">
        <f>C66-C67</f>
        <v>0</v>
      </c>
      <c r="D69" s="20">
        <f>D66-D67</f>
        <v>0</v>
      </c>
      <c r="E69" s="20">
        <f>E66-E67</f>
        <v>0</v>
      </c>
      <c r="F69" s="20">
        <f>F66-F67</f>
        <v>0</v>
      </c>
      <c r="G69" s="20">
        <f>G66-G67</f>
        <v>0</v>
      </c>
      <c r="H69" s="6"/>
    </row>
    <row r="70" spans="1:8" ht="15.75" thickTop="1" x14ac:dyDescent="0.2">
      <c r="A70" s="13"/>
      <c r="B70" s="14"/>
      <c r="C70" s="14"/>
      <c r="D70" s="14"/>
      <c r="E70" s="14"/>
      <c r="F70" s="14"/>
      <c r="G70" s="14"/>
      <c r="H70" s="6"/>
    </row>
    <row r="71" spans="1:8" x14ac:dyDescent="0.2">
      <c r="A71" s="13" t="s">
        <v>30</v>
      </c>
      <c r="B71" s="14">
        <f>NPV(B52,C69:G69)+B69</f>
        <v>0</v>
      </c>
      <c r="C71" s="14"/>
      <c r="D71" s="14"/>
      <c r="E71" s="14"/>
      <c r="F71" s="14"/>
      <c r="G71" s="14"/>
      <c r="H71" s="6"/>
    </row>
    <row r="72" spans="1:8" x14ac:dyDescent="0.2">
      <c r="A72" s="13" t="s">
        <v>31</v>
      </c>
      <c r="B72" s="22" t="e">
        <f>IRR(B69:G69,0.1)</f>
        <v>#NUM!</v>
      </c>
      <c r="C72" s="14"/>
      <c r="D72" s="14"/>
      <c r="E72" s="14"/>
      <c r="F72" s="14"/>
      <c r="G72" s="14"/>
      <c r="H72" s="6"/>
    </row>
    <row r="73" spans="1:8" x14ac:dyDescent="0.2">
      <c r="A73" s="13"/>
      <c r="B73" s="14"/>
      <c r="C73" s="14"/>
      <c r="D73" s="14"/>
      <c r="E73" s="14"/>
      <c r="F73" s="14"/>
      <c r="G73" s="14"/>
      <c r="H73" s="6"/>
    </row>
    <row r="74" spans="1:8" x14ac:dyDescent="0.2">
      <c r="A74" s="13"/>
      <c r="B74" s="14"/>
      <c r="C74" s="14"/>
      <c r="D74" s="14"/>
      <c r="E74" s="14"/>
      <c r="F74" s="14"/>
      <c r="G74" s="14"/>
      <c r="H74" s="6"/>
    </row>
    <row r="75" spans="1:8" x14ac:dyDescent="0.2">
      <c r="A75" s="2" t="s">
        <v>60</v>
      </c>
      <c r="B75" s="14"/>
      <c r="C75" s="14"/>
      <c r="D75" s="14"/>
      <c r="E75" s="14"/>
      <c r="F75" s="14"/>
      <c r="G75" s="14"/>
      <c r="H75" s="6"/>
    </row>
    <row r="76" spans="1:8" x14ac:dyDescent="0.2">
      <c r="A76" s="2"/>
      <c r="B76" s="14"/>
      <c r="C76" s="14"/>
      <c r="D76" s="14"/>
      <c r="E76" s="14"/>
      <c r="F76" s="14"/>
      <c r="G76" s="14"/>
      <c r="H76" s="6"/>
    </row>
    <row r="77" spans="1:8" x14ac:dyDescent="0.2">
      <c r="A77" s="2" t="s">
        <v>61</v>
      </c>
      <c r="B77" s="14"/>
      <c r="C77" s="14"/>
      <c r="D77" s="14"/>
      <c r="E77" s="14"/>
      <c r="F77" s="14"/>
      <c r="G77" s="14"/>
      <c r="H77" s="6"/>
    </row>
    <row r="78" spans="1:8" x14ac:dyDescent="0.2">
      <c r="A78" s="13"/>
      <c r="B78" s="14"/>
      <c r="C78" s="14"/>
      <c r="D78" s="14"/>
      <c r="E78" s="14"/>
      <c r="F78" s="14"/>
      <c r="G78" s="14"/>
      <c r="H78" s="6"/>
    </row>
    <row r="79" spans="1:8" x14ac:dyDescent="0.2">
      <c r="A79" s="13"/>
      <c r="B79" s="18" t="s">
        <v>11</v>
      </c>
      <c r="C79" s="18" t="s">
        <v>12</v>
      </c>
      <c r="D79" s="18" t="s">
        <v>13</v>
      </c>
      <c r="E79" s="18" t="s">
        <v>14</v>
      </c>
      <c r="F79" s="18" t="s">
        <v>15</v>
      </c>
      <c r="G79" s="18" t="s">
        <v>16</v>
      </c>
      <c r="H79" s="6"/>
    </row>
    <row r="80" spans="1:8" x14ac:dyDescent="0.2">
      <c r="A80" s="13" t="s">
        <v>24</v>
      </c>
      <c r="B80" s="14">
        <f>-C28</f>
        <v>0</v>
      </c>
      <c r="C80" s="14"/>
      <c r="D80" s="14"/>
      <c r="E80" s="14"/>
      <c r="F80" s="14"/>
      <c r="G80" s="14"/>
      <c r="H80" s="6"/>
    </row>
    <row r="81" spans="1:8" x14ac:dyDescent="0.2">
      <c r="A81" s="13" t="s">
        <v>28</v>
      </c>
      <c r="B81" s="14">
        <f>-C29</f>
        <v>0</v>
      </c>
      <c r="C81" s="14"/>
      <c r="D81" s="14"/>
      <c r="E81" s="14"/>
      <c r="F81" s="14"/>
      <c r="G81" s="14"/>
      <c r="H81" s="6"/>
    </row>
    <row r="82" spans="1:8" x14ac:dyDescent="0.2">
      <c r="A82" s="13" t="s">
        <v>26</v>
      </c>
      <c r="B82" s="14"/>
      <c r="C82" s="14">
        <f>C33*C34</f>
        <v>0</v>
      </c>
      <c r="D82" s="14">
        <f t="shared" ref="D82:G83" si="1">C82*(1+$B$53)</f>
        <v>0</v>
      </c>
      <c r="E82" s="14">
        <f t="shared" si="1"/>
        <v>0</v>
      </c>
      <c r="F82" s="14">
        <f t="shared" si="1"/>
        <v>0</v>
      </c>
      <c r="G82" s="14">
        <f t="shared" si="1"/>
        <v>0</v>
      </c>
      <c r="H82" s="6"/>
    </row>
    <row r="83" spans="1:8" x14ac:dyDescent="0.2">
      <c r="A83" s="13" t="s">
        <v>27</v>
      </c>
      <c r="B83" s="21"/>
      <c r="C83" s="4">
        <f>C33*(C35+C38+C41)</f>
        <v>0</v>
      </c>
      <c r="D83" s="4">
        <f t="shared" si="1"/>
        <v>0</v>
      </c>
      <c r="E83" s="4">
        <f t="shared" si="1"/>
        <v>0</v>
      </c>
      <c r="F83" s="4">
        <f t="shared" si="1"/>
        <v>0</v>
      </c>
      <c r="G83" s="4">
        <f t="shared" si="1"/>
        <v>0</v>
      </c>
      <c r="H83" s="6"/>
    </row>
    <row r="84" spans="1:8" x14ac:dyDescent="0.2">
      <c r="A84" s="13"/>
      <c r="B84" s="29"/>
      <c r="C84" s="29"/>
      <c r="D84" s="29"/>
      <c r="E84" s="29"/>
      <c r="F84" s="29"/>
      <c r="G84" s="29"/>
      <c r="H84" s="6"/>
    </row>
    <row r="85" spans="1:8" ht="15.75" thickBot="1" x14ac:dyDescent="0.25">
      <c r="A85" s="13" t="s">
        <v>29</v>
      </c>
      <c r="B85" s="20">
        <f>B80+B81</f>
        <v>0</v>
      </c>
      <c r="C85" s="20">
        <f>C82-C83</f>
        <v>0</v>
      </c>
      <c r="D85" s="20">
        <f>D82-D83</f>
        <v>0</v>
      </c>
      <c r="E85" s="20">
        <f>E82-E83</f>
        <v>0</v>
      </c>
      <c r="F85" s="20">
        <f>F82-F83</f>
        <v>0</v>
      </c>
      <c r="G85" s="20">
        <f>G82-G83</f>
        <v>0</v>
      </c>
      <c r="H85" s="6"/>
    </row>
    <row r="86" spans="1:8" ht="15.75" thickTop="1" x14ac:dyDescent="0.2">
      <c r="A86" s="13"/>
      <c r="B86" s="29"/>
      <c r="C86" s="29"/>
      <c r="D86" s="29"/>
      <c r="E86" s="29"/>
      <c r="F86" s="29"/>
      <c r="G86" s="29"/>
      <c r="H86" s="6"/>
    </row>
    <row r="87" spans="1:8" x14ac:dyDescent="0.2">
      <c r="A87" s="13" t="s">
        <v>30</v>
      </c>
      <c r="B87" s="14">
        <f>NPV(C$52,C85:G85)+B85</f>
        <v>0</v>
      </c>
      <c r="C87" s="14"/>
      <c r="D87" s="14"/>
      <c r="E87" s="14"/>
      <c r="F87" s="14"/>
      <c r="G87" s="14"/>
      <c r="H87" s="6"/>
    </row>
    <row r="88" spans="1:8" x14ac:dyDescent="0.2">
      <c r="A88" s="13" t="s">
        <v>31</v>
      </c>
      <c r="B88" s="22" t="e">
        <f>IRR(B85:G85,0.1)</f>
        <v>#NUM!</v>
      </c>
      <c r="C88" s="14"/>
      <c r="D88" s="14"/>
      <c r="E88" s="14"/>
      <c r="F88" s="14"/>
      <c r="G88" s="14"/>
      <c r="H88" s="6"/>
    </row>
    <row r="89" spans="1:8" x14ac:dyDescent="0.2">
      <c r="A89" s="13"/>
      <c r="B89" s="22"/>
      <c r="C89" s="14"/>
      <c r="D89" s="14"/>
      <c r="E89" s="14"/>
      <c r="F89" s="14"/>
      <c r="G89" s="14"/>
      <c r="H89" s="6"/>
    </row>
    <row r="90" spans="1:8" x14ac:dyDescent="0.2">
      <c r="A90" s="13"/>
      <c r="B90" s="22"/>
      <c r="C90" s="14"/>
      <c r="D90" s="14"/>
      <c r="E90" s="14"/>
      <c r="F90" s="14"/>
      <c r="G90" s="14"/>
      <c r="H90" s="6"/>
    </row>
    <row r="91" spans="1:8" x14ac:dyDescent="0.2">
      <c r="A91" s="2" t="s">
        <v>62</v>
      </c>
      <c r="B91" s="22"/>
      <c r="C91" s="14"/>
      <c r="D91" s="14"/>
      <c r="E91" s="14"/>
      <c r="F91" s="14"/>
      <c r="G91" s="14"/>
      <c r="H91" s="6"/>
    </row>
    <row r="92" spans="1:8" x14ac:dyDescent="0.2">
      <c r="A92" s="13"/>
      <c r="B92" s="22"/>
      <c r="C92" s="14"/>
      <c r="D92" s="14"/>
      <c r="E92" s="14"/>
      <c r="F92" s="14"/>
      <c r="G92" s="14"/>
      <c r="H92" s="6"/>
    </row>
    <row r="93" spans="1:8" x14ac:dyDescent="0.2">
      <c r="A93" s="13" t="s">
        <v>63</v>
      </c>
      <c r="B93" s="14">
        <f t="shared" ref="B93:G93" si="2">B85</f>
        <v>0</v>
      </c>
      <c r="C93" s="14">
        <f t="shared" si="2"/>
        <v>0</v>
      </c>
      <c r="D93" s="14">
        <f t="shared" si="2"/>
        <v>0</v>
      </c>
      <c r="E93" s="14">
        <f t="shared" si="2"/>
        <v>0</v>
      </c>
      <c r="F93" s="14">
        <f t="shared" si="2"/>
        <v>0</v>
      </c>
      <c r="G93" s="14">
        <f t="shared" si="2"/>
        <v>0</v>
      </c>
      <c r="H93" s="6"/>
    </row>
    <row r="94" spans="1:8" x14ac:dyDescent="0.2">
      <c r="A94" s="13" t="s">
        <v>49</v>
      </c>
      <c r="B94" s="18"/>
      <c r="C94" s="24">
        <f>(C45*C48)-(B33*C47)</f>
        <v>0</v>
      </c>
      <c r="D94" s="24">
        <f>C94*(1+$B$53)</f>
        <v>0</v>
      </c>
      <c r="E94" s="24">
        <f>D94*(1+$B$53)</f>
        <v>0</v>
      </c>
      <c r="F94" s="24">
        <f>E94*(1+$B$53)</f>
        <v>0</v>
      </c>
      <c r="G94" s="24">
        <f>F94*(1+$B$53)</f>
        <v>0</v>
      </c>
      <c r="H94" s="6"/>
    </row>
    <row r="95" spans="1:8" x14ac:dyDescent="0.2">
      <c r="A95" s="13"/>
      <c r="B95" s="22"/>
      <c r="C95" s="14"/>
      <c r="D95" s="14"/>
      <c r="E95" s="14"/>
      <c r="F95" s="14"/>
      <c r="G95" s="14"/>
      <c r="H95" s="6"/>
    </row>
    <row r="96" spans="1:8" ht="15.75" thickBot="1" x14ac:dyDescent="0.25">
      <c r="A96" s="13"/>
      <c r="B96" s="20">
        <f t="shared" ref="B96:G96" si="3">B93+B94</f>
        <v>0</v>
      </c>
      <c r="C96" s="20">
        <f t="shared" si="3"/>
        <v>0</v>
      </c>
      <c r="D96" s="20">
        <f t="shared" si="3"/>
        <v>0</v>
      </c>
      <c r="E96" s="20">
        <f t="shared" si="3"/>
        <v>0</v>
      </c>
      <c r="F96" s="20">
        <f t="shared" si="3"/>
        <v>0</v>
      </c>
      <c r="G96" s="20">
        <f t="shared" si="3"/>
        <v>0</v>
      </c>
      <c r="H96" s="6"/>
    </row>
    <row r="97" spans="1:8" ht="15.75" thickTop="1" x14ac:dyDescent="0.2">
      <c r="A97" s="13"/>
      <c r="B97" s="22"/>
      <c r="C97" s="14"/>
      <c r="D97" s="14"/>
      <c r="E97" s="14"/>
      <c r="F97" s="14"/>
      <c r="G97" s="14"/>
      <c r="H97" s="6"/>
    </row>
    <row r="98" spans="1:8" x14ac:dyDescent="0.2">
      <c r="A98" s="13" t="s">
        <v>30</v>
      </c>
      <c r="B98" s="14">
        <f>NPV(C$52,C96:G96)+B96</f>
        <v>0</v>
      </c>
      <c r="C98" s="14"/>
      <c r="D98" s="14"/>
      <c r="E98" s="14"/>
      <c r="F98" s="14"/>
      <c r="G98" s="14"/>
      <c r="H98" s="6"/>
    </row>
    <row r="99" spans="1:8" x14ac:dyDescent="0.2">
      <c r="A99" s="13" t="s">
        <v>31</v>
      </c>
      <c r="B99" s="22" t="e">
        <f>IRR(B96:G96,0.1)</f>
        <v>#NUM!</v>
      </c>
      <c r="C99" s="14"/>
      <c r="D99" s="14"/>
      <c r="E99" s="14"/>
      <c r="F99" s="14"/>
      <c r="G99" s="14"/>
      <c r="H99" s="6"/>
    </row>
    <row r="100" spans="1:8" x14ac:dyDescent="0.2">
      <c r="A100" s="13"/>
      <c r="B100" s="22"/>
      <c r="C100" s="14"/>
      <c r="D100" s="14"/>
      <c r="E100" s="14"/>
      <c r="F100" s="14"/>
      <c r="G100" s="14"/>
      <c r="H100" s="6"/>
    </row>
    <row r="101" spans="1:8" x14ac:dyDescent="0.2">
      <c r="A101" s="13"/>
      <c r="B101" s="14"/>
      <c r="C101" s="14"/>
      <c r="D101" s="14"/>
      <c r="E101" s="14"/>
      <c r="F101" s="14"/>
      <c r="G101" s="14"/>
      <c r="H101" s="6"/>
    </row>
    <row r="102" spans="1:8" x14ac:dyDescent="0.2">
      <c r="A102" s="2" t="s">
        <v>68</v>
      </c>
      <c r="B102" s="22"/>
      <c r="C102" s="14"/>
      <c r="D102" s="14"/>
      <c r="E102" s="14"/>
      <c r="F102" s="14"/>
      <c r="G102" s="14"/>
      <c r="H102" s="6"/>
    </row>
    <row r="103" spans="1:8" x14ac:dyDescent="0.2">
      <c r="A103" s="13"/>
      <c r="B103" s="22"/>
      <c r="C103" s="14"/>
      <c r="D103" s="14"/>
      <c r="E103" s="14"/>
      <c r="F103" s="14"/>
      <c r="G103" s="14"/>
      <c r="H103" s="6"/>
    </row>
    <row r="104" spans="1:8" x14ac:dyDescent="0.2">
      <c r="A104" s="13"/>
      <c r="B104" s="18" t="s">
        <v>11</v>
      </c>
      <c r="C104" s="18" t="s">
        <v>12</v>
      </c>
      <c r="D104" s="18" t="s">
        <v>13</v>
      </c>
      <c r="E104" s="18" t="s">
        <v>14</v>
      </c>
      <c r="F104" s="18" t="s">
        <v>15</v>
      </c>
      <c r="G104" s="18" t="s">
        <v>16</v>
      </c>
      <c r="H104" s="6"/>
    </row>
    <row r="105" spans="1:8" x14ac:dyDescent="0.2">
      <c r="A105" s="13" t="s">
        <v>44</v>
      </c>
      <c r="B105" s="14">
        <f>B96-B69</f>
        <v>0</v>
      </c>
      <c r="C105" s="14"/>
      <c r="D105" s="14"/>
      <c r="E105" s="14"/>
      <c r="F105" s="14"/>
      <c r="G105" s="14"/>
      <c r="H105" s="6"/>
    </row>
    <row r="106" spans="1:8" x14ac:dyDescent="0.2">
      <c r="A106" s="13" t="s">
        <v>45</v>
      </c>
      <c r="B106" s="28"/>
      <c r="C106" s="19">
        <f>C96-C69</f>
        <v>0</v>
      </c>
      <c r="D106" s="19">
        <f>D96-D69</f>
        <v>0</v>
      </c>
      <c r="E106" s="19">
        <f>E96-E69</f>
        <v>0</v>
      </c>
      <c r="F106" s="19">
        <f>F96-F69</f>
        <v>0</v>
      </c>
      <c r="G106" s="19">
        <f>G96-G69</f>
        <v>0</v>
      </c>
      <c r="H106" s="6"/>
    </row>
    <row r="107" spans="1:8" x14ac:dyDescent="0.2">
      <c r="A107" s="13"/>
      <c r="B107" s="22"/>
      <c r="C107" s="14"/>
      <c r="D107" s="14"/>
      <c r="E107" s="14"/>
      <c r="F107" s="14"/>
      <c r="G107" s="14"/>
      <c r="H107" s="6"/>
    </row>
    <row r="108" spans="1:8" ht="15.75" thickBot="1" x14ac:dyDescent="0.25">
      <c r="A108" s="13" t="s">
        <v>29</v>
      </c>
      <c r="B108" s="20">
        <f t="shared" ref="B108:G108" si="4">B105+B106</f>
        <v>0</v>
      </c>
      <c r="C108" s="20">
        <f t="shared" si="4"/>
        <v>0</v>
      </c>
      <c r="D108" s="20">
        <f t="shared" si="4"/>
        <v>0</v>
      </c>
      <c r="E108" s="20">
        <f t="shared" si="4"/>
        <v>0</v>
      </c>
      <c r="F108" s="20">
        <f t="shared" si="4"/>
        <v>0</v>
      </c>
      <c r="G108" s="20">
        <f t="shared" si="4"/>
        <v>0</v>
      </c>
      <c r="H108" s="6"/>
    </row>
    <row r="109" spans="1:8" ht="15.75" thickTop="1" x14ac:dyDescent="0.2">
      <c r="A109" s="13"/>
      <c r="B109" s="22"/>
      <c r="C109" s="14"/>
      <c r="D109" s="14"/>
      <c r="E109" s="14"/>
      <c r="F109" s="14"/>
      <c r="G109" s="14"/>
      <c r="H109" s="6"/>
    </row>
    <row r="110" spans="1:8" x14ac:dyDescent="0.2">
      <c r="A110" s="13" t="s">
        <v>30</v>
      </c>
      <c r="B110" s="14">
        <f>NPV(C52,C108:G108)+B108</f>
        <v>0</v>
      </c>
      <c r="C110" s="14"/>
      <c r="D110" s="14"/>
      <c r="E110" s="14"/>
      <c r="F110" s="14"/>
      <c r="G110" s="14"/>
      <c r="H110" s="6"/>
    </row>
    <row r="111" spans="1:8" x14ac:dyDescent="0.2">
      <c r="A111" s="13" t="s">
        <v>31</v>
      </c>
      <c r="B111" s="22" t="e">
        <f>IRR(B108:G108,0.1)</f>
        <v>#NUM!</v>
      </c>
      <c r="C111" s="14"/>
      <c r="D111" s="14"/>
      <c r="E111" s="14"/>
      <c r="F111" s="14"/>
      <c r="G111" s="14"/>
      <c r="H111" s="6"/>
    </row>
    <row r="112" spans="1:8" x14ac:dyDescent="0.2">
      <c r="A112" s="13"/>
      <c r="B112" s="22"/>
      <c r="C112" s="14"/>
      <c r="D112" s="14"/>
      <c r="E112" s="14"/>
      <c r="F112" s="14"/>
      <c r="G112" s="14"/>
      <c r="H112" s="6"/>
    </row>
    <row r="113" spans="1:8" x14ac:dyDescent="0.2">
      <c r="A113" s="13"/>
      <c r="B113" s="22"/>
      <c r="C113" s="14"/>
      <c r="D113" s="14"/>
      <c r="E113" s="14"/>
      <c r="F113" s="14"/>
      <c r="G113" s="14"/>
      <c r="H113" s="6"/>
    </row>
    <row r="114" spans="1:8" x14ac:dyDescent="0.2">
      <c r="A114" s="2" t="s">
        <v>43</v>
      </c>
      <c r="B114" s="6"/>
      <c r="C114" s="6"/>
      <c r="D114" s="6"/>
      <c r="E114" s="6"/>
      <c r="F114" s="6"/>
      <c r="G114" s="3"/>
      <c r="H114" s="6"/>
    </row>
    <row r="115" spans="1:8" x14ac:dyDescent="0.2">
      <c r="A115" s="13"/>
      <c r="B115" s="14"/>
      <c r="C115" s="14"/>
      <c r="D115" s="14"/>
      <c r="E115" s="14"/>
      <c r="F115" s="14"/>
      <c r="G115" s="14"/>
      <c r="H115" s="6"/>
    </row>
    <row r="116" spans="1:8" x14ac:dyDescent="0.2">
      <c r="A116" s="13"/>
      <c r="B116" s="18" t="s">
        <v>11</v>
      </c>
      <c r="C116" s="18" t="s">
        <v>12</v>
      </c>
      <c r="D116" s="18" t="s">
        <v>13</v>
      </c>
      <c r="E116" s="18" t="s">
        <v>14</v>
      </c>
      <c r="F116" s="18" t="s">
        <v>15</v>
      </c>
      <c r="G116" s="18" t="s">
        <v>16</v>
      </c>
      <c r="H116" s="6"/>
    </row>
    <row r="117" spans="1:8" x14ac:dyDescent="0.2">
      <c r="A117" s="13" t="s">
        <v>24</v>
      </c>
      <c r="B117" s="14">
        <f>-B28</f>
        <v>0</v>
      </c>
      <c r="C117" s="30"/>
      <c r="D117" s="30"/>
      <c r="E117" s="30"/>
      <c r="F117" s="30"/>
      <c r="G117" s="30"/>
      <c r="H117" s="6"/>
    </row>
    <row r="118" spans="1:8" x14ac:dyDescent="0.2">
      <c r="A118" s="13" t="s">
        <v>28</v>
      </c>
      <c r="B118" s="14">
        <f>-B29</f>
        <v>0</v>
      </c>
      <c r="C118" s="30"/>
      <c r="D118" s="30"/>
      <c r="E118" s="30"/>
      <c r="F118" s="30"/>
      <c r="G118" s="30"/>
      <c r="H118" s="6"/>
    </row>
    <row r="119" spans="1:8" x14ac:dyDescent="0.2">
      <c r="A119" s="13" t="s">
        <v>47</v>
      </c>
      <c r="B119" s="14">
        <f>B54</f>
        <v>0</v>
      </c>
      <c r="C119" s="14"/>
      <c r="D119" s="14"/>
      <c r="E119" s="14"/>
      <c r="F119" s="14"/>
      <c r="G119" s="14"/>
      <c r="H119" s="6"/>
    </row>
    <row r="120" spans="1:8" x14ac:dyDescent="0.2">
      <c r="A120" s="13" t="s">
        <v>50</v>
      </c>
      <c r="B120" s="19"/>
      <c r="C120" s="19">
        <f>((B37-B38)+(B40-B41))*B33</f>
        <v>0</v>
      </c>
      <c r="D120" s="19">
        <f>C120*(1+$B$53)</f>
        <v>0</v>
      </c>
      <c r="E120" s="19">
        <f>D120*(1+$B$53)</f>
        <v>0</v>
      </c>
      <c r="F120" s="19">
        <f>E120*(1+$B$53)</f>
        <v>0</v>
      </c>
      <c r="G120" s="19">
        <f>F120*(1+$B$53)</f>
        <v>0</v>
      </c>
      <c r="H120" s="6"/>
    </row>
    <row r="121" spans="1:8" x14ac:dyDescent="0.2">
      <c r="A121" s="13"/>
      <c r="B121" s="14"/>
      <c r="C121" s="14"/>
      <c r="D121" s="14"/>
      <c r="E121" s="14"/>
      <c r="F121" s="14"/>
      <c r="G121" s="14"/>
      <c r="H121" s="6"/>
    </row>
    <row r="122" spans="1:8" ht="15.75" thickBot="1" x14ac:dyDescent="0.25">
      <c r="A122" s="13" t="s">
        <v>29</v>
      </c>
      <c r="B122" s="20">
        <f>B117+B118+B119</f>
        <v>0</v>
      </c>
      <c r="C122" s="20">
        <f>C120</f>
        <v>0</v>
      </c>
      <c r="D122" s="20">
        <f>D120</f>
        <v>0</v>
      </c>
      <c r="E122" s="20">
        <f>E120</f>
        <v>0</v>
      </c>
      <c r="F122" s="20">
        <f>F120</f>
        <v>0</v>
      </c>
      <c r="G122" s="20">
        <f>G120</f>
        <v>0</v>
      </c>
      <c r="H122" s="6"/>
    </row>
    <row r="123" spans="1:8" ht="15.75" thickTop="1" x14ac:dyDescent="0.2">
      <c r="A123" s="13"/>
      <c r="B123" s="14"/>
      <c r="C123" s="14"/>
      <c r="D123" s="14"/>
      <c r="E123" s="14"/>
      <c r="F123" s="14"/>
      <c r="G123" s="14"/>
      <c r="H123" s="6"/>
    </row>
    <row r="124" spans="1:8" x14ac:dyDescent="0.2">
      <c r="A124" s="13" t="s">
        <v>30</v>
      </c>
      <c r="B124" s="14">
        <f>NPV(B52,C122:G122)+B122</f>
        <v>0</v>
      </c>
      <c r="C124" s="14"/>
      <c r="D124" s="14"/>
      <c r="E124" s="14"/>
      <c r="F124" s="14"/>
      <c r="G124" s="14"/>
      <c r="H124" s="6"/>
    </row>
    <row r="125" spans="1:8" x14ac:dyDescent="0.2">
      <c r="A125" s="13"/>
      <c r="B125" s="22"/>
      <c r="C125" s="14"/>
      <c r="D125" s="14"/>
      <c r="E125" s="14"/>
      <c r="F125" s="14"/>
      <c r="G125" s="14"/>
      <c r="H125" s="6"/>
    </row>
    <row r="126" spans="1:8" ht="15.75" thickBot="1" x14ac:dyDescent="0.25">
      <c r="A126" s="7"/>
      <c r="B126" s="7"/>
      <c r="C126" s="7"/>
      <c r="D126" s="7"/>
      <c r="E126" s="7"/>
      <c r="F126" s="7"/>
      <c r="G126" s="7"/>
      <c r="H126" s="6"/>
    </row>
    <row r="127" spans="1:8" ht="15.75" thickTop="1" x14ac:dyDescent="0.2">
      <c r="A127" s="3"/>
      <c r="B127" s="3"/>
      <c r="C127" s="3"/>
      <c r="D127" s="3"/>
      <c r="E127" s="3"/>
      <c r="F127" s="3"/>
      <c r="G127" s="3"/>
      <c r="H127" s="6"/>
    </row>
    <row r="128" spans="1:8" x14ac:dyDescent="0.2">
      <c r="A128" s="3"/>
      <c r="B128" s="3"/>
      <c r="C128" s="3"/>
      <c r="D128" s="3"/>
      <c r="E128" s="3"/>
      <c r="F128" s="3"/>
      <c r="G128" s="5" t="s">
        <v>2</v>
      </c>
      <c r="H128" s="6"/>
    </row>
  </sheetData>
  <mergeCells count="1">
    <mergeCell ref="G1:H2"/>
  </mergeCells>
  <phoneticPr fontId="0" type="noConversion"/>
  <pageMargins left="0.5" right="0.5" top="0.75" bottom="0.75" header="0.5" footer="0.5"/>
  <pageSetup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CASE26</vt:lpstr>
      <vt:lpstr>CASE26!Print_Area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 C. Gapenski; George H. Pink</dc:creator>
  <cp:lastModifiedBy>Jennifer A. Seibert</cp:lastModifiedBy>
  <cp:lastPrinted>2002-05-10T15:00:02Z</cp:lastPrinted>
  <dcterms:created xsi:type="dcterms:W3CDTF">1999-02-26T16:12:37Z</dcterms:created>
  <dcterms:modified xsi:type="dcterms:W3CDTF">2013-10-17T17:40:52Z</dcterms:modified>
</cp:coreProperties>
</file>